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0" windowWidth="12390" windowHeight="9315" activeTab="0"/>
  </bookViews>
  <sheets>
    <sheet name="BandWidth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<sst xmlns="http://schemas.openxmlformats.org/spreadsheetml/2006/main" count="18" uniqueCount="18">
  <si>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VP-580</t>
  </si>
  <si>
    <t>VP-404/4048</t>
  </si>
  <si>
    <t>VP-416</t>
  </si>
  <si>
    <r>
      <t>VPON web site:</t>
    </r>
    <r>
      <rPr>
        <b/>
        <sz val="9"/>
        <rFont val="Arial"/>
        <family val="2"/>
      </rPr>
      <t xml:space="preserve">  </t>
    </r>
    <r>
      <rPr>
        <b/>
        <sz val="9"/>
        <color indexed="20"/>
        <rFont val="Arial"/>
        <family val="2"/>
      </rPr>
      <t>http://www.vpon21.com</t>
    </r>
  </si>
  <si>
    <t>VP-100</t>
  </si>
  <si>
    <t>VP-101</t>
  </si>
  <si>
    <t>VP-200</t>
  </si>
  <si>
    <t>VPON Model</t>
  </si>
  <si>
    <t>Please fill in the white area</t>
  </si>
  <si>
    <t>Resolution 1. 320x240, 2. 640x480</t>
  </si>
  <si>
    <t>Result</t>
  </si>
  <si>
    <t xml:space="preserve">Frame Size(KB) while set Quality as 80 </t>
  </si>
  <si>
    <t xml:space="preserve">Frame per Second (fps)  while set Quality as 80 </t>
  </si>
  <si>
    <t>Camera Number</t>
  </si>
  <si>
    <t>Compression             1. JPEG,            2. H.263  3.MPEG4</t>
  </si>
  <si>
    <t>BandWidth For One Camera (K bps)</t>
  </si>
  <si>
    <t>Maximum BandWidth For One User (M bps)</t>
  </si>
  <si>
    <r>
      <t xml:space="preserve">VPON Network </t>
    </r>
    <r>
      <rPr>
        <sz val="14"/>
        <color indexed="15"/>
        <rFont val="Arial"/>
        <family val="2"/>
      </rPr>
      <t>DVR BandWidth Requirement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</si>
</sst>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</numFmts>
  <fonts count="1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10"/>
      <color indexed="16"/>
      <name val="Arial"/>
      <family val="2"/>
    </font>
    <font>
      <b/>
      <sz val="14"/>
      <color indexed="15"/>
      <name val="Arial"/>
      <family val="2"/>
    </font>
    <font>
      <sz val="14"/>
      <color indexed="15"/>
      <name val="Arial"/>
      <family val="2"/>
    </font>
    <font>
      <b/>
      <sz val="10"/>
      <color indexed="16"/>
      <name val="細明體"/>
      <family val="3"/>
    </font>
    <font>
      <b/>
      <sz val="9"/>
      <name val="細明體"/>
      <family val="3"/>
    </font>
    <font>
      <b/>
      <sz val="9"/>
      <color indexed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77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12" fillId="5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1"/>
  <sheetViews>
    <sheetView tabSelected="1" workbookViewId="0" topLeftCell="A1">
      <pane xSplit="2" topLeftCell="C1" activePane="topRight" state="frozen"/>
      <selection pane="topLeft" activeCell="A1" sqref="A1"/>
      <selection pane="topRight" activeCell="C3" sqref="C3:D3"/>
    </sheetView>
  </sheetViews>
  <sheetFormatPr defaultColWidth="9.140625" defaultRowHeight="12.75"/>
  <cols>
    <col min="1" max="1" width="14.8515625" style="0" customWidth="1"/>
    <col min="2" max="2" width="12.7109375" style="0" customWidth="1"/>
    <col min="3" max="3" width="10.421875" style="0" customWidth="1"/>
    <col min="4" max="4" width="12.7109375" style="0" customWidth="1"/>
    <col min="5" max="5" width="14.28125" style="0" customWidth="1"/>
    <col min="6" max="6" width="13.140625" style="0" customWidth="1"/>
    <col min="7" max="7" width="19.00390625" style="0" customWidth="1"/>
    <col min="8" max="8" width="20.7109375" style="0" customWidth="1"/>
  </cols>
  <sheetData>
    <row r="1" spans="1:8" ht="12.75">
      <c r="A1" s="1"/>
      <c r="B1" s="1"/>
      <c r="C1" s="3"/>
      <c r="D1" s="3"/>
      <c r="E1" s="3"/>
      <c r="F1" s="3"/>
      <c r="G1" s="3"/>
      <c r="H1" s="2"/>
    </row>
    <row r="2" spans="1:8" ht="18">
      <c r="A2" s="15" t="s">
        <v>17</v>
      </c>
      <c r="B2" s="16"/>
      <c r="C2" s="17"/>
      <c r="D2" s="17"/>
      <c r="E2" s="17"/>
      <c r="F2" s="17"/>
      <c r="G2" s="17"/>
      <c r="H2" s="17"/>
    </row>
    <row r="3" spans="1:8" ht="41.25" customHeight="1">
      <c r="A3" s="18" t="s">
        <v>7</v>
      </c>
      <c r="B3" s="22" t="s">
        <v>13</v>
      </c>
      <c r="C3" s="20" t="s">
        <v>8</v>
      </c>
      <c r="D3" s="21"/>
      <c r="E3" s="24" t="s">
        <v>10</v>
      </c>
      <c r="F3" s="25"/>
      <c r="G3" s="25"/>
      <c r="H3" s="25"/>
    </row>
    <row r="4" spans="1:8" ht="56.25">
      <c r="A4" s="19"/>
      <c r="B4" s="23"/>
      <c r="C4" s="11" t="s">
        <v>9</v>
      </c>
      <c r="D4" s="11" t="s">
        <v>14</v>
      </c>
      <c r="E4" s="6" t="s">
        <v>11</v>
      </c>
      <c r="F4" s="6" t="s">
        <v>12</v>
      </c>
      <c r="G4" s="6" t="s">
        <v>15</v>
      </c>
      <c r="H4" s="6" t="s">
        <v>16</v>
      </c>
    </row>
    <row r="5" spans="1:8" ht="21.75" customHeight="1">
      <c r="A5" s="4" t="s">
        <v>4</v>
      </c>
      <c r="B5" s="9">
        <v>16</v>
      </c>
      <c r="C5" s="10">
        <v>2</v>
      </c>
      <c r="D5" s="10">
        <v>3</v>
      </c>
      <c r="E5" s="5">
        <f>IF(AND(C5=1,D5=1),10,IF(AND(C5=2,D5=1),19,IF(AND(C5=1,D5=2),1.5,IF(AND(C5=2,D5=2),4,IF(AND(C5=1,D5=3),0.7,IF(AND(C5=2,D5=3),2.6,0))))))</f>
        <v>2.6</v>
      </c>
      <c r="F5" s="5">
        <f>IF(AND(C5=1,D5=1),120,IF(AND(C5=2,D5=1),66,IF(AND(C5=1,D5=2),68,IF(AND(C5=2,D5=2),17,IF(AND(C5=1,D5=3),50,IF(AND(C5=2,D5=3),25,0))))))</f>
        <v>25</v>
      </c>
      <c r="G5" s="7">
        <f aca="true" t="shared" si="0" ref="G5:G10">(F5/B5)*E5*8</f>
        <v>32.5</v>
      </c>
      <c r="H5" s="8">
        <f aca="true" t="shared" si="1" ref="H5:H10">E5*F5*8/1024</f>
        <v>0.5078125</v>
      </c>
    </row>
    <row r="6" spans="1:8" ht="21.75" customHeight="1">
      <c r="A6" s="4" t="s">
        <v>5</v>
      </c>
      <c r="B6" s="9">
        <v>16</v>
      </c>
      <c r="C6" s="10">
        <v>2</v>
      </c>
      <c r="D6" s="4">
        <v>3</v>
      </c>
      <c r="E6" s="5">
        <f>IF(C6=1,660/8/120,IF(C6=2,3*1024/8/30,0))</f>
        <v>12.8</v>
      </c>
      <c r="F6" s="5">
        <f>IF(C6=1,120*B6/4,IF(C6=2,30*B6/4,0))</f>
        <v>120</v>
      </c>
      <c r="G6" s="7">
        <f t="shared" si="0"/>
        <v>768</v>
      </c>
      <c r="H6" s="8">
        <f t="shared" si="1"/>
        <v>12</v>
      </c>
    </row>
    <row r="7" spans="1:8" ht="23.25" customHeight="1">
      <c r="A7" s="4" t="s">
        <v>6</v>
      </c>
      <c r="B7" s="4">
        <v>6</v>
      </c>
      <c r="C7" s="4">
        <v>1</v>
      </c>
      <c r="D7" s="10">
        <v>2</v>
      </c>
      <c r="E7" s="5">
        <f>IF(D7=1,10,IF(D7=2,1.5,0))</f>
        <v>1.5</v>
      </c>
      <c r="F7" s="5">
        <f>10</f>
        <v>10</v>
      </c>
      <c r="G7" s="7">
        <f t="shared" si="0"/>
        <v>20</v>
      </c>
      <c r="H7" s="8">
        <f t="shared" si="1"/>
        <v>0.1171875</v>
      </c>
    </row>
    <row r="8" spans="1:8" ht="23.25" customHeight="1">
      <c r="A8" s="4" t="s">
        <v>0</v>
      </c>
      <c r="B8" s="4">
        <v>8</v>
      </c>
      <c r="C8" s="10">
        <v>1</v>
      </c>
      <c r="D8" s="10">
        <v>1</v>
      </c>
      <c r="E8" s="5">
        <f>IF(AND(C8=1,D8=1),10,IF(AND(C8=2,D8=1),19,IF(AND(C8=1,D8=2),1.5,IF(AND(C8=2,D8=2),4,IF(AND(C8=1,D8=3),0.7,IF(AND(C8=2,D8=3),2.6,0))))))</f>
        <v>10</v>
      </c>
      <c r="F8" s="5">
        <f>IF(AND(C8=1,D8=1),120,IF(AND(C8=2,D8=1),100,IF(AND(C8=1,D8=2),60,IF(AND(C8=2,D8=2),30,IF(AND(C8=1,D8=3),50,IF(AND(C8=2,D8=3),24,0))))))</f>
        <v>120</v>
      </c>
      <c r="G8" s="7">
        <f t="shared" si="0"/>
        <v>1200</v>
      </c>
      <c r="H8" s="8">
        <f t="shared" si="1"/>
        <v>9.375</v>
      </c>
    </row>
    <row r="9" spans="1:8" ht="21.75" customHeight="1">
      <c r="A9" s="4" t="s">
        <v>1</v>
      </c>
      <c r="B9" s="4">
        <v>8</v>
      </c>
      <c r="C9" s="10">
        <v>2</v>
      </c>
      <c r="D9" s="10">
        <v>3</v>
      </c>
      <c r="E9" s="5">
        <f>IF(AND(C9=1,D9=1),10,IF(AND(C9=2,D9=1),19,IF(AND(C9=1,D9=2),1.5,IF(AND(C9=2,D9=2),4,IF(AND(C9=1,D9=3),0.7,IF(AND(C9=2,D9=3),2.6,0))))))</f>
        <v>2.6</v>
      </c>
      <c r="F9" s="5">
        <f>IF(AND(C9=1,D9=1),77,IF(AND(C9=2,D9=1),23,IF(AND(C9=1,D9=2),32,IF(AND(C9=2,D9=2),7,IF(AND(C9=1,D9=3),25,IF(AND(C9=2,D9=3),17,0))))))</f>
        <v>17</v>
      </c>
      <c r="G9" s="7">
        <f t="shared" si="0"/>
        <v>44.2</v>
      </c>
      <c r="H9" s="8">
        <f t="shared" si="1"/>
        <v>0.3453125</v>
      </c>
    </row>
    <row r="10" spans="1:8" ht="23.25" customHeight="1">
      <c r="A10" s="4" t="s">
        <v>2</v>
      </c>
      <c r="B10" s="4">
        <v>16</v>
      </c>
      <c r="C10" s="10">
        <v>1</v>
      </c>
      <c r="D10" s="10">
        <v>3</v>
      </c>
      <c r="E10" s="5">
        <f>IF(AND(C10=1,D10=1),10,IF(AND(C10=2,D10=1),19,IF(AND(C10=1,D10=2),1.5,IF(AND(C10=2,D10=2),4,IF(AND(C10=1,D10=3),0.7,IF(AND(C10=2,D10=3),2.6,0))))))</f>
        <v>0.7</v>
      </c>
      <c r="F10" s="5">
        <f>IF(AND(C10=1,D10=1),120,IF(AND(C10=2,D10=1),66,IF(AND(C10=1,D10=2),68,IF(AND(C10=2,D10=2),17,IF(AND(C10=1,D10=3),50,IF(AND(C10=2,D10=3),25,0))))))</f>
        <v>50</v>
      </c>
      <c r="G10" s="7">
        <f t="shared" si="0"/>
        <v>17.5</v>
      </c>
      <c r="H10" s="8">
        <f t="shared" si="1"/>
        <v>0.2734375</v>
      </c>
    </row>
    <row r="11" spans="1:8" ht="12.75">
      <c r="A11" s="12" t="s">
        <v>3</v>
      </c>
      <c r="B11" s="13"/>
      <c r="C11" s="13"/>
      <c r="D11" s="14"/>
      <c r="E11" s="14"/>
      <c r="F11" s="14"/>
      <c r="G11" s="14"/>
      <c r="H11" s="14"/>
    </row>
  </sheetData>
  <sheetProtection sheet="1" objects="1" scenarios="1"/>
  <mergeCells count="6">
    <mergeCell ref="A11:H11"/>
    <mergeCell ref="A2:H2"/>
    <mergeCell ref="A3:A4"/>
    <mergeCell ref="C3:D3"/>
    <mergeCell ref="B3:B4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VPON Network DVR recording calculator</dc:title>
  <dc:subject/>
  <dc:creator/>
  <cp:keywords/>
  <dc:description/>
  <cp:lastModifiedBy>SAKA</cp:lastModifiedBy>
  <dcterms:created xsi:type="dcterms:W3CDTF">2000-09-25T05:55:50Z</dcterms:created>
  <dcterms:modified xsi:type="dcterms:W3CDTF">2005-04-28T14:43:54Z</dcterms:modified>
  <cp:category/>
  <cp:version/>
  <cp:contentType/>
  <cp:contentStatus/>
</cp:coreProperties>
</file>